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01_Capacity" sheetId="1" r:id="rId1"/>
    <sheet name="02_Workload" sheetId="2" r:id="rId2"/>
    <sheet name="03_Level" sheetId="3" r:id="rId3"/>
    <sheet name="04_Chase" sheetId="4" r:id="rId4"/>
    <sheet name="05_Group_Challenge" sheetId="5" r:id="rId5"/>
    <sheet name="06_Solver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9" width="24" customWidth="1"/>
  </cols>
  <sheetData>
    <row r="1">
      <c r="A1" t="inlineStr" s="2">
        <is>
          <t>Consumer Loan Capacity Calculator</t>
        </is>
      </c>
    </row>
    <row r="2">
      <c r="A2" t="inlineStr" s="0">
        <is>
          <t>Input</t>
        </is>
      </c>
      <c r="B2" t="inlineStr" s="0">
        <is>
          <t>Value</t>
        </is>
      </c>
      <c r="C2" t="inlineStr" s="0">
        <is>
          <t>Notes</t>
        </is>
      </c>
    </row>
    <row r="3">
      <c r="A3" t="inlineStr" s="0">
        <is>
          <t>Daily demand</t>
        </is>
      </c>
      <c r="B3" s="1">
        <v>200</v>
      </c>
      <c r="C3" t="inlineStr" s="0">
        <is>
          <t>Applications/day</t>
        </is>
      </c>
    </row>
    <row r="4">
      <c r="A4" t="inlineStr" s="0">
        <is>
          <t>Minutes per application</t>
        </is>
      </c>
      <c r="B4" s="1">
        <v>20</v>
      </c>
      <c r="C4" t="inlineStr" s="0">
        <is>
          <t>Processing time</t>
        </is>
      </c>
    </row>
    <row r="5">
      <c r="A5" t="inlineStr" s="0">
        <is>
          <t>Productive hours per employee</t>
        </is>
      </c>
      <c r="B5" s="1">
        <v>7</v>
      </c>
      <c r="C5" t="inlineStr" s="0">
        <is>
          <t>Effective work hours</t>
        </is>
      </c>
    </row>
    <row r="6">
      <c r="A6" t="inlineStr" s="0">
        <is>
          <t>Employees</t>
        </is>
      </c>
      <c r="B6" s="1">
        <v>10</v>
      </c>
      <c r="C6" t="inlineStr" s="0">
        <is>
          <t>Current staffing</t>
        </is>
      </c>
    </row>
    <row r="7"/>
    <row r="8">
      <c r="A8" t="inlineStr" s="0">
        <is>
          <t>Output</t>
        </is>
      </c>
      <c r="B8" t="inlineStr" s="0">
        <is>
          <t>Formula</t>
        </is>
      </c>
    </row>
    <row r="9">
      <c r="A9" t="inlineStr" s="0">
        <is>
          <t>Applications per hour</t>
        </is>
      </c>
      <c r="B9" s="1">
        <f>60/B4</f>
      </c>
    </row>
    <row r="10">
      <c r="A10" t="inlineStr" s="0">
        <is>
          <t>Employee capacity</t>
        </is>
      </c>
      <c r="B10" s="1">
        <f>B9*B5</f>
      </c>
    </row>
    <row r="11">
      <c r="A11" t="inlineStr" s="0">
        <is>
          <t>Total capacity</t>
        </is>
      </c>
      <c r="B11" s="1">
        <f>B10*B6</f>
      </c>
    </row>
    <row r="12">
      <c r="A12" t="inlineStr" s="0">
        <is>
          <t>Required employees</t>
        </is>
      </c>
      <c r="B12" s="1">
        <f>ROUNDUP(B3/B10,0)</f>
      </c>
    </row>
    <row r="13">
      <c r="A13" t="inlineStr" s="0">
        <is>
          <t>Capacity gap</t>
        </is>
      </c>
      <c r="B13" s="1">
        <f>B11-B3</f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9" width="24" customWidth="1"/>
  </cols>
  <sheetData>
    <row r="1">
      <c r="A1" t="inlineStr" s="2">
        <is>
          <t>Work Order Capacity Model</t>
        </is>
      </c>
    </row>
    <row r="2">
      <c r="A2" t="inlineStr" s="0">
        <is>
          <t>Work Type</t>
        </is>
      </c>
      <c r="B2" t="inlineStr" s="0">
        <is>
          <t>Quantity</t>
        </is>
      </c>
      <c r="C2" t="inlineStr" s="0">
        <is>
          <t>Setup Hours</t>
        </is>
      </c>
      <c r="D2" t="inlineStr" s="0">
        <is>
          <t>Processing Hours</t>
        </is>
      </c>
      <c r="E2" t="inlineStr" s="0">
        <is>
          <t>Workload</t>
        </is>
      </c>
    </row>
    <row r="3">
      <c r="A3" t="inlineStr" s="0">
        <is>
          <t>Auto Claims</t>
        </is>
      </c>
      <c r="B3" s="1">
        <v>15</v>
      </c>
      <c r="C3" s="1">
        <v>2</v>
      </c>
      <c r="D3" s="1">
        <v>0.8</v>
      </c>
      <c r="E3" s="1">
        <f>C3+(B3*D3)</f>
      </c>
    </row>
    <row r="4">
      <c r="A4" t="inlineStr" s="0">
        <is>
          <t>Property Claims</t>
        </is>
      </c>
      <c r="B4" s="1">
        <v>10</v>
      </c>
      <c r="C4" s="1">
        <v>1.5</v>
      </c>
      <c r="D4" s="1">
        <v>1.2</v>
      </c>
      <c r="E4" s="1">
        <f>C4+(B4*D4)</f>
      </c>
    </row>
    <row r="5">
      <c r="A5" t="inlineStr" s="0">
        <is>
          <t>Medical Claims</t>
        </is>
      </c>
      <c r="B5" s="1">
        <v>8</v>
      </c>
      <c r="C5" s="1">
        <v>1</v>
      </c>
      <c r="D5" s="1">
        <v>0.6</v>
      </c>
      <c r="E5" s="1">
        <f>C5+(B5*D5)</f>
      </c>
    </row>
    <row r="6"/>
    <row r="7">
      <c r="A7" t="inlineStr" s="0">
        <is>
          <t>Total workload</t>
        </is>
      </c>
      <c r="B7"/>
      <c r="C7"/>
      <c r="D7"/>
      <c r="E7" s="1">
        <f>SUM(E3:E5)</f>
      </c>
    </row>
    <row r="8">
      <c r="A8" t="inlineStr" s="0">
        <is>
          <t>Available capacity</t>
        </is>
      </c>
      <c r="B8"/>
      <c r="C8"/>
      <c r="D8"/>
      <c r="E8" s="1">
        <v>40</v>
      </c>
    </row>
    <row r="9">
      <c r="A9" t="inlineStr" s="0">
        <is>
          <t>Capacity gap</t>
        </is>
      </c>
      <c r="B9"/>
      <c r="C9"/>
      <c r="D9"/>
      <c r="E9" s="1">
        <f>E8-E7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9" width="24" customWidth="1"/>
  </cols>
  <sheetData>
    <row r="1">
      <c r="A1" t="inlineStr" s="2">
        <is>
          <t>Aggregate Plan: Level Production</t>
        </is>
      </c>
    </row>
    <row r="2">
      <c r="A2" t="inlineStr" s="0">
        <is>
          <t>Month</t>
        </is>
      </c>
      <c r="B2" t="inlineStr" s="0">
        <is>
          <t>Demand</t>
        </is>
      </c>
      <c r="C2" t="inlineStr" s="0">
        <is>
          <t>Production</t>
        </is>
      </c>
      <c r="D2" t="inlineStr" s="0">
        <is>
          <t>Beginning Inventory</t>
        </is>
      </c>
      <c r="E2" t="inlineStr" s="0">
        <is>
          <t>Ending Inventory</t>
        </is>
      </c>
      <c r="F2" t="inlineStr" s="0">
        <is>
          <t>Production Cost</t>
        </is>
      </c>
      <c r="G2" t="inlineStr" s="0">
        <is>
          <t>Holding Cost</t>
        </is>
      </c>
      <c r="H2" t="inlineStr" s="0">
        <is>
          <t>Total Cost</t>
        </is>
      </c>
    </row>
    <row r="3">
      <c r="A3" t="inlineStr" s="0">
        <is>
          <t>Jan</t>
        </is>
      </c>
      <c r="B3" s="1">
        <v>700</v>
      </c>
      <c r="C3" s="1">
        <f>ROUND(AVERAGE($B$3:$B$8),0)</f>
      </c>
      <c r="D3" s="1">
        <v>0</v>
      </c>
      <c r="E3" s="1">
        <f>D3+C3-B3</f>
      </c>
      <c r="F3" s="1">
        <f>C3*$B$11</f>
      </c>
      <c r="G3" s="1">
        <f>MAX(E3,0)*$B$12</f>
      </c>
      <c r="H3" s="1">
        <f>F3+G3</f>
      </c>
    </row>
    <row r="4">
      <c r="A4" t="inlineStr" s="0">
        <is>
          <t>Feb</t>
        </is>
      </c>
      <c r="B4" s="1">
        <v>900</v>
      </c>
      <c r="C4" s="1">
        <f>C3</f>
      </c>
      <c r="D4" s="1">
        <f>E3</f>
      </c>
      <c r="E4" s="1">
        <f>D4+C4-B4</f>
      </c>
      <c r="F4" s="1">
        <f>C4*$B$11</f>
      </c>
      <c r="G4" s="1">
        <f>MAX(E4,0)*$B$12</f>
      </c>
      <c r="H4" s="1">
        <f>F4+G4</f>
      </c>
    </row>
    <row r="5">
      <c r="A5" t="inlineStr" s="0">
        <is>
          <t>Mar</t>
        </is>
      </c>
      <c r="B5" s="1">
        <v>1300</v>
      </c>
      <c r="C5" s="1">
        <f>C3</f>
      </c>
      <c r="D5" s="1">
        <f>E4</f>
      </c>
      <c r="E5" s="1">
        <f>D5+C5-B5</f>
      </c>
      <c r="F5" s="1">
        <f>C5*$B$11</f>
      </c>
      <c r="G5" s="1">
        <f>MAX(E5,0)*$B$12</f>
      </c>
      <c r="H5" s="1">
        <f>F5+G5</f>
      </c>
    </row>
    <row r="6">
      <c r="A6" t="inlineStr" s="0">
        <is>
          <t>Apr</t>
        </is>
      </c>
      <c r="B6" s="1">
        <v>1600</v>
      </c>
      <c r="C6" s="1">
        <f>C3</f>
      </c>
      <c r="D6" s="1">
        <f>E5</f>
      </c>
      <c r="E6" s="1">
        <f>D6+C6-B6</f>
      </c>
      <c r="F6" s="1">
        <f>C6*$B$11</f>
      </c>
      <c r="G6" s="1">
        <f>MAX(E6,0)*$B$12</f>
      </c>
      <c r="H6" s="1">
        <f>F6+G6</f>
      </c>
    </row>
    <row r="7">
      <c r="A7" t="inlineStr" s="0">
        <is>
          <t>May</t>
        </is>
      </c>
      <c r="B7" s="1">
        <v>1100</v>
      </c>
      <c r="C7" s="1">
        <f>C3</f>
      </c>
      <c r="D7" s="1">
        <f>E6</f>
      </c>
      <c r="E7" s="1">
        <f>D7+C7-B7</f>
      </c>
      <c r="F7" s="1">
        <f>C7*$B$11</f>
      </c>
      <c r="G7" s="1">
        <f>MAX(E7,0)*$B$12</f>
      </c>
      <c r="H7" s="1">
        <f>F7+G7</f>
      </c>
    </row>
    <row r="8">
      <c r="A8" t="inlineStr" s="0">
        <is>
          <t>Jun</t>
        </is>
      </c>
      <c r="B8" s="1">
        <v>600</v>
      </c>
      <c r="C8" s="1">
        <f>C3</f>
      </c>
      <c r="D8" s="1">
        <f>E7</f>
      </c>
      <c r="E8" s="1">
        <f>D8+C8-B8</f>
      </c>
      <c r="F8" s="1">
        <f>C8*$B$11</f>
      </c>
      <c r="G8" s="1">
        <f>MAX(E8,0)*$B$12</f>
      </c>
      <c r="H8" s="1">
        <f>F8+G8</f>
      </c>
    </row>
    <row r="9"/>
    <row r="10">
      <c r="A10" t="inlineStr" s="0">
        <is>
          <t>Cost assumptions</t>
        </is>
      </c>
    </row>
    <row r="11">
      <c r="A11" t="inlineStr" s="0">
        <is>
          <t>Unit production cost</t>
        </is>
      </c>
      <c r="B11" s="1">
        <v>40</v>
      </c>
    </row>
    <row r="12">
      <c r="A12" t="inlineStr" s="0">
        <is>
          <t>Inventory holding cost</t>
        </is>
      </c>
      <c r="B12" s="1">
        <v>6</v>
      </c>
    </row>
    <row r="13">
      <c r="A13" t="inlineStr" s="0">
        <is>
          <t>Total level cost</t>
        </is>
      </c>
      <c r="B13" s="1">
        <f>SUM(H3:H8)</f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9" width="24" customWidth="1"/>
  </cols>
  <sheetData>
    <row r="1">
      <c r="A1" t="inlineStr" s="2">
        <is>
          <t>Aggregate Plan: Chase Demand</t>
        </is>
      </c>
    </row>
    <row r="2">
      <c r="A2" t="inlineStr" s="0">
        <is>
          <t>Month</t>
        </is>
      </c>
      <c r="B2" t="inlineStr" s="0">
        <is>
          <t>Demand</t>
        </is>
      </c>
      <c r="C2" t="inlineStr" s="0">
        <is>
          <t>Production</t>
        </is>
      </c>
      <c r="D2" t="inlineStr" s="0">
        <is>
          <t>Beginning Inventory</t>
        </is>
      </c>
      <c r="E2" t="inlineStr" s="0">
        <is>
          <t>Ending Inventory</t>
        </is>
      </c>
      <c r="F2" t="inlineStr" s="0">
        <is>
          <t>Production Cost</t>
        </is>
      </c>
      <c r="G2" t="inlineStr" s="0">
        <is>
          <t>Adjustment Cost</t>
        </is>
      </c>
      <c r="H2" t="inlineStr" s="0">
        <is>
          <t>Total Cost</t>
        </is>
      </c>
    </row>
    <row r="3">
      <c r="A3" t="inlineStr" s="0">
        <is>
          <t>Jan</t>
        </is>
      </c>
      <c r="B3" s="1">
        <v>700</v>
      </c>
      <c r="C3" s="1">
        <f>B3</f>
      </c>
      <c r="D3" s="1">
        <v>0</v>
      </c>
      <c r="E3" s="1">
        <f>D3+C3-B3</f>
      </c>
      <c r="F3" s="1">
        <f>C3*$B$11</f>
      </c>
      <c r="G3" s="1">
        <f>ABS(C3-1000)*$B$12</f>
      </c>
      <c r="H3" s="1">
        <f>F3+G3</f>
      </c>
    </row>
    <row r="4">
      <c r="A4" t="inlineStr" s="0">
        <is>
          <t>Feb</t>
        </is>
      </c>
      <c r="B4" s="1">
        <v>900</v>
      </c>
      <c r="C4" s="1">
        <f>B4</f>
      </c>
      <c r="D4" s="1">
        <f>E3</f>
      </c>
      <c r="E4" s="1">
        <f>D4+C4-B4</f>
      </c>
      <c r="F4" s="1">
        <f>C4*$B$11</f>
      </c>
      <c r="G4" s="1">
        <f>ABS(C4-C3)*$B$12</f>
      </c>
      <c r="H4" s="1">
        <f>F4+G4</f>
      </c>
    </row>
    <row r="5">
      <c r="A5" t="inlineStr" s="0">
        <is>
          <t>Mar</t>
        </is>
      </c>
      <c r="B5" s="1">
        <v>1300</v>
      </c>
      <c r="C5" s="1">
        <f>B5</f>
      </c>
      <c r="D5" s="1">
        <f>E4</f>
      </c>
      <c r="E5" s="1">
        <f>D5+C5-B5</f>
      </c>
      <c r="F5" s="1">
        <f>C5*$B$11</f>
      </c>
      <c r="G5" s="1">
        <f>ABS(C5-C4)*$B$12</f>
      </c>
      <c r="H5" s="1">
        <f>F5+G5</f>
      </c>
    </row>
    <row r="6">
      <c r="A6" t="inlineStr" s="0">
        <is>
          <t>Apr</t>
        </is>
      </c>
      <c r="B6" s="1">
        <v>1600</v>
      </c>
      <c r="C6" s="1">
        <f>B6</f>
      </c>
      <c r="D6" s="1">
        <f>E5</f>
      </c>
      <c r="E6" s="1">
        <f>D6+C6-B6</f>
      </c>
      <c r="F6" s="1">
        <f>C6*$B$11</f>
      </c>
      <c r="G6" s="1">
        <f>ABS(C6-C5)*$B$12</f>
      </c>
      <c r="H6" s="1">
        <f>F6+G6</f>
      </c>
    </row>
    <row r="7">
      <c r="A7" t="inlineStr" s="0">
        <is>
          <t>May</t>
        </is>
      </c>
      <c r="B7" s="1">
        <v>1100</v>
      </c>
      <c r="C7" s="1">
        <f>B7</f>
      </c>
      <c r="D7" s="1">
        <f>E6</f>
      </c>
      <c r="E7" s="1">
        <f>D7+C7-B7</f>
      </c>
      <c r="F7" s="1">
        <f>C7*$B$11</f>
      </c>
      <c r="G7" s="1">
        <f>ABS(C7-C6)*$B$12</f>
      </c>
      <c r="H7" s="1">
        <f>F7+G7</f>
      </c>
    </row>
    <row r="8">
      <c r="A8" t="inlineStr" s="0">
        <is>
          <t>Jun</t>
        </is>
      </c>
      <c r="B8" s="1">
        <v>600</v>
      </c>
      <c r="C8" s="1">
        <f>B8</f>
      </c>
      <c r="D8" s="1">
        <f>E7</f>
      </c>
      <c r="E8" s="1">
        <f>D8+C8-B8</f>
      </c>
      <c r="F8" s="1">
        <f>C8*$B$11</f>
      </c>
      <c r="G8" s="1">
        <f>ABS(C8-C7)*$B$12</f>
      </c>
      <c r="H8" s="1">
        <f>F8+G8</f>
      </c>
    </row>
    <row r="9"/>
    <row r="10">
      <c r="A10" t="inlineStr" s="0">
        <is>
          <t>Cost assumptions</t>
        </is>
      </c>
    </row>
    <row r="11">
      <c r="A11" t="inlineStr" s="0">
        <is>
          <t>Unit production cost</t>
        </is>
      </c>
      <c r="B11" s="1">
        <v>40</v>
      </c>
    </row>
    <row r="12">
      <c r="A12" t="inlineStr" s="0">
        <is>
          <t>Adjustment cost per unit changed</t>
        </is>
      </c>
      <c r="B12" s="1">
        <v>8</v>
      </c>
    </row>
    <row r="13">
      <c r="A13" t="inlineStr" s="0">
        <is>
          <t>Total chase cost</t>
        </is>
      </c>
      <c r="B13" s="1">
        <f>SUM(H3:H8)</f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9" width="24" customWidth="1"/>
  </cols>
  <sheetData>
    <row r="1">
      <c r="A1" t="inlineStr" s="2">
        <is>
          <t>Group Operations Challenge</t>
        </is>
      </c>
    </row>
    <row r="2">
      <c r="A2" t="inlineStr" s="0">
        <is>
          <t>Month</t>
        </is>
      </c>
      <c r="B2" t="inlineStr" s="0">
        <is>
          <t>Demand</t>
        </is>
      </c>
      <c r="C2" t="inlineStr" s="0">
        <is>
          <t>Regular Production</t>
        </is>
      </c>
      <c r="D2" t="inlineStr" s="0">
        <is>
          <t>Overtime</t>
        </is>
      </c>
      <c r="E2" t="inlineStr" s="0">
        <is>
          <t>Subcontracting</t>
        </is>
      </c>
      <c r="F2" t="inlineStr" s="0">
        <is>
          <t>Beginning Inventory</t>
        </is>
      </c>
      <c r="G2" t="inlineStr" s="0">
        <is>
          <t>Ending Inventory</t>
        </is>
      </c>
      <c r="H2" t="inlineStr" s="0">
        <is>
          <t>Capacity Violation</t>
        </is>
      </c>
      <c r="I2" t="inlineStr" s="0">
        <is>
          <t>Monthly Cost</t>
        </is>
      </c>
    </row>
    <row r="3">
      <c r="A3" t="inlineStr" s="0">
        <is>
          <t>Jan</t>
        </is>
      </c>
      <c r="B3" s="1">
        <v>700</v>
      </c>
      <c r="C3" s="1">
        <v>1000</v>
      </c>
      <c r="D3" s="1">
        <v>0</v>
      </c>
      <c r="E3" s="1">
        <v>0</v>
      </c>
      <c r="F3" s="1">
        <v>0</v>
      </c>
      <c r="G3" s="1">
        <f>F3+C3+D3+E3-B3</f>
      </c>
      <c r="H3" s="1">
        <f>MAX(0,C3-1000)+MAX(0,D3-250)+MAX(0,-G3)</f>
      </c>
      <c r="I3" s="1">
        <f>C3*$B$12+D3*$B$13+E3*$B$14+MAX(G3,0)*$B$15</f>
      </c>
    </row>
    <row r="4">
      <c r="A4" t="inlineStr" s="0">
        <is>
          <t>Feb</t>
        </is>
      </c>
      <c r="B4" s="1">
        <v>900</v>
      </c>
      <c r="C4" s="1">
        <v>1000</v>
      </c>
      <c r="D4" s="1">
        <v>0</v>
      </c>
      <c r="E4" s="1">
        <v>0</v>
      </c>
      <c r="F4" s="1">
        <f>G3</f>
      </c>
      <c r="G4" s="1">
        <f>F4+C4+D4+E4-B4</f>
      </c>
      <c r="H4" s="1">
        <f>MAX(0,C4-1000)+MAX(0,D4-250)+MAX(0,-G4)</f>
      </c>
      <c r="I4" s="1">
        <f>C4*$B$12+D4*$B$13+E4*$B$14+MAX(G4,0)*$B$15</f>
      </c>
    </row>
    <row r="5">
      <c r="A5" t="inlineStr" s="0">
        <is>
          <t>Mar</t>
        </is>
      </c>
      <c r="B5" s="1">
        <v>1300</v>
      </c>
      <c r="C5" s="1">
        <v>1000</v>
      </c>
      <c r="D5" s="1">
        <v>100</v>
      </c>
      <c r="E5" s="1">
        <v>0</v>
      </c>
      <c r="F5" s="1">
        <f>G4</f>
      </c>
      <c r="G5" s="1">
        <f>F5+C5+D5+E5-B5</f>
      </c>
      <c r="H5" s="1">
        <f>MAX(0,C5-1000)+MAX(0,D5-250)+MAX(0,-G5)</f>
      </c>
      <c r="I5" s="1">
        <f>C5*$B$12+D5*$B$13+E5*$B$14+MAX(G5,0)*$B$15</f>
      </c>
    </row>
    <row r="6">
      <c r="A6" t="inlineStr" s="0">
        <is>
          <t>Apr</t>
        </is>
      </c>
      <c r="B6" s="1">
        <v>1600</v>
      </c>
      <c r="C6" s="1">
        <v>1000</v>
      </c>
      <c r="D6" s="1">
        <v>250</v>
      </c>
      <c r="E6" s="1">
        <v>100</v>
      </c>
      <c r="F6" s="1">
        <f>G5</f>
      </c>
      <c r="G6" s="1">
        <f>F6+C6+D6+E6-B6</f>
      </c>
      <c r="H6" s="1">
        <f>MAX(0,C6-1000)+MAX(0,D6-250)+MAX(0,-G6)</f>
      </c>
      <c r="I6" s="1">
        <f>C6*$B$12+D6*$B$13+E6*$B$14+MAX(G6,0)*$B$15</f>
      </c>
    </row>
    <row r="7">
      <c r="A7" t="inlineStr" s="0">
        <is>
          <t>May</t>
        </is>
      </c>
      <c r="B7" s="1">
        <v>1100</v>
      </c>
      <c r="C7" s="1">
        <v>1000</v>
      </c>
      <c r="D7" s="1">
        <v>0</v>
      </c>
      <c r="E7" s="1">
        <v>0</v>
      </c>
      <c r="F7" s="1">
        <f>G6</f>
      </c>
      <c r="G7" s="1">
        <f>F7+C7+D7+E7-B7</f>
      </c>
      <c r="H7" s="1">
        <f>MAX(0,C7-1000)+MAX(0,D7-250)+MAX(0,-G7)</f>
      </c>
      <c r="I7" s="1">
        <f>C7*$B$12+D7*$B$13+E7*$B$14+MAX(G7,0)*$B$15</f>
      </c>
    </row>
    <row r="8">
      <c r="A8" t="inlineStr" s="0">
        <is>
          <t>Jun</t>
        </is>
      </c>
      <c r="B8" s="1">
        <v>600</v>
      </c>
      <c r="C8" s="1">
        <v>800</v>
      </c>
      <c r="D8" s="1">
        <v>0</v>
      </c>
      <c r="E8" s="1">
        <v>0</v>
      </c>
      <c r="F8" s="1">
        <f>G7</f>
      </c>
      <c r="G8" s="1">
        <f>F8+C8+D8+E8-B8</f>
      </c>
      <c r="H8" s="1">
        <f>MAX(0,C8-1000)+MAX(0,D8-250)+MAX(0,-G8)</f>
      </c>
      <c r="I8" s="1">
        <f>C8*$B$12+D8*$B$13+E8*$B$14+MAX(G8,0)*$B$15</f>
      </c>
    </row>
    <row r="9"/>
    <row r="10">
      <c r="A10" t="inlineStr" s="0">
        <is>
          <t>Assumptions</t>
        </is>
      </c>
    </row>
    <row r="11">
      <c r="A11" t="inlineStr" s="0">
        <is>
          <t>Regular capacity</t>
        </is>
      </c>
      <c r="B11" s="1">
        <v>1000</v>
      </c>
    </row>
    <row r="12">
      <c r="A12" t="inlineStr" s="0">
        <is>
          <t>Regular cost</t>
        </is>
      </c>
      <c r="B12" s="1">
        <v>40</v>
      </c>
    </row>
    <row r="13">
      <c r="A13" t="inlineStr" s="0">
        <is>
          <t>Overtime cost</t>
        </is>
      </c>
      <c r="B13" s="1">
        <v>55</v>
      </c>
    </row>
    <row r="14">
      <c r="A14" t="inlineStr" s="0">
        <is>
          <t>Subcontract cost</t>
        </is>
      </c>
      <c r="B14" s="1">
        <v>70</v>
      </c>
    </row>
    <row r="15">
      <c r="A15" t="inlineStr" s="0">
        <is>
          <t>Holding cost</t>
        </is>
      </c>
      <c r="B15" s="1">
        <v>6</v>
      </c>
    </row>
    <row r="16">
      <c r="A16" t="inlineStr" s="0">
        <is>
          <t>Total cost</t>
        </is>
      </c>
      <c r="B16" s="1">
        <f>SUM(I3:I8)</f>
      </c>
    </row>
    <row r="17">
      <c r="A17" t="inlineStr" s="0">
        <is>
          <t>Feasible?</t>
        </is>
      </c>
      <c r="B17" s="1">
        <f>IF(SUM(H3:H8)=0,"Yes","No")</f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9" width="24" customWidth="1"/>
  </cols>
  <sheetData>
    <row r="1">
      <c r="A1" t="inlineStr" s="2">
        <is>
          <t>Solver Setup</t>
        </is>
      </c>
    </row>
    <row r="2">
      <c r="A2" t="inlineStr" s="0">
        <is>
          <t>Decision variables</t>
        </is>
      </c>
      <c r="B2" t="inlineStr" s="0">
        <is>
          <t>Production, inventory, overtime, subcontracting</t>
        </is>
      </c>
    </row>
    <row r="3">
      <c r="A3" t="inlineStr" s="0">
        <is>
          <t>Objective</t>
        </is>
      </c>
      <c r="B3" t="inlineStr" s="0">
        <is>
          <t>Minimize total cost</t>
        </is>
      </c>
    </row>
    <row r="4">
      <c r="A4" t="inlineStr" s="0">
        <is>
          <t>Constraint</t>
        </is>
      </c>
      <c r="B4" t="inlineStr" s="0">
        <is>
          <t>Demand must be satisfied</t>
        </is>
      </c>
    </row>
    <row r="5">
      <c r="A5" t="inlineStr" s="0">
        <is>
          <t>Constraint</t>
        </is>
      </c>
      <c r="B5" t="inlineStr" s="0">
        <is>
          <t>Inventory &gt;= 0</t>
        </is>
      </c>
    </row>
    <row r="6">
      <c r="A6" t="inlineStr" s="0">
        <is>
          <t>Constraint</t>
        </is>
      </c>
      <c r="B6" t="inlineStr" s="0">
        <is>
          <t>Production &gt;= 0</t>
        </is>
      </c>
    </row>
    <row r="7">
      <c r="A7" t="inlineStr" s="0">
        <is>
          <t>Constraint</t>
        </is>
      </c>
      <c r="B7" t="inlineStr" s="0">
        <is>
          <t>Production &lt;= regular capacity</t>
        </is>
      </c>
    </row>
    <row r="8">
      <c r="A8" t="inlineStr" s="0">
        <is>
          <t>Constraint</t>
        </is>
      </c>
      <c r="B8" t="inlineStr" s="0">
        <is>
          <t>Overtime &lt;= overtime capacity</t>
        </is>
      </c>
    </row>
    <row r="9">
      <c r="A9" t="inlineStr" s="0">
        <is>
          <t>Solver method</t>
        </is>
      </c>
      <c r="B9" t="inlineStr" s="0">
        <is>
          <t>Simplex LP</t>
        </is>
      </c>
    </row>
    <row r="10"/>
    <row r="11">
      <c r="A11" t="inlineStr" s="0">
        <is>
          <t>Debrief question</t>
        </is>
      </c>
      <c r="B11" t="inlineStr" s="0">
        <is>
          <t>Would you implement Solver's plan exactly as written?</t>
        </is>
      </c>
    </row>
    <row r="12">
      <c r="A12" t="inlineStr" s="0">
        <is>
          <t>Managerial risks</t>
        </is>
      </c>
      <c r="B12" t="inlineStr" s="0">
        <is>
          <t>Morale, service, quality, supplier reliability, forecast uncertainty, execution risk</t>
        </is>
      </c>
    </row>
  </sheetData>
</worksheet>
</file>